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550" yWindow="1305" windowWidth="13020" windowHeight="10020"/>
  </bookViews>
  <sheets>
    <sheet name="Master Budget" sheetId="3" r:id="rId1"/>
    <sheet name="Songbyrd" sheetId="6" r:id="rId2"/>
  </sheets>
  <externalReferences>
    <externalReference r:id="rId3"/>
  </externalReferences>
  <definedNames>
    <definedName name="condition">[1]Sheet2!$A$1:$A$2</definedName>
  </definedNames>
  <calcPr calcId="145621"/>
</workbook>
</file>

<file path=xl/calcChain.xml><?xml version="1.0" encoding="utf-8"?>
<calcChain xmlns="http://schemas.openxmlformats.org/spreadsheetml/2006/main">
  <c r="D88" i="3" l="1"/>
  <c r="J14" i="3" l="1"/>
  <c r="D22" i="6" l="1"/>
  <c r="D12" i="6"/>
  <c r="D14" i="3" l="1"/>
  <c r="D25" i="3"/>
  <c r="D36" i="3"/>
  <c r="D60" i="3"/>
  <c r="D70" i="3"/>
  <c r="D80" i="3"/>
  <c r="D38" i="3" l="1"/>
  <c r="D46" i="3" s="1"/>
  <c r="D53" i="3" s="1"/>
  <c r="D90" i="3" s="1"/>
  <c r="D93" i="3" l="1"/>
</calcChain>
</file>

<file path=xl/sharedStrings.xml><?xml version="1.0" encoding="utf-8"?>
<sst xmlns="http://schemas.openxmlformats.org/spreadsheetml/2006/main" count="330" uniqueCount="148">
  <si>
    <t>First</t>
  </si>
  <si>
    <t>Last</t>
  </si>
  <si>
    <t>Purpose</t>
  </si>
  <si>
    <t>John V</t>
  </si>
  <si>
    <t>Zottoli</t>
  </si>
  <si>
    <t>Christopher</t>
  </si>
  <si>
    <t>DiGilio</t>
  </si>
  <si>
    <t>Wilson</t>
  </si>
  <si>
    <t>Reynolds</t>
  </si>
  <si>
    <t>Reggie</t>
  </si>
  <si>
    <t>Elliott</t>
  </si>
  <si>
    <t>James</t>
  </si>
  <si>
    <t>Nixon</t>
  </si>
  <si>
    <t>Paid?</t>
  </si>
  <si>
    <t>Foxhall Partners</t>
  </si>
  <si>
    <t>Advocate</t>
  </si>
  <si>
    <t>Roofers Union</t>
  </si>
  <si>
    <t>PENDING</t>
  </si>
  <si>
    <t>Alex</t>
  </si>
  <si>
    <t>Saify</t>
  </si>
  <si>
    <t>Suzannah</t>
  </si>
  <si>
    <t>Simmons</t>
  </si>
  <si>
    <t>Hannah</t>
  </si>
  <si>
    <t>Jacobson</t>
  </si>
  <si>
    <t>SPONSORS</t>
  </si>
  <si>
    <t>GENERAL DONATIONS</t>
  </si>
  <si>
    <t>Level</t>
  </si>
  <si>
    <t>Style</t>
  </si>
  <si>
    <t>NfG</t>
  </si>
  <si>
    <t>Name</t>
  </si>
  <si>
    <t>Donation</t>
  </si>
  <si>
    <t>Contact Person</t>
  </si>
  <si>
    <t>Matt Wexler</t>
  </si>
  <si>
    <t>Dave Delaplaine</t>
  </si>
  <si>
    <t>Ana Maria Roig</t>
  </si>
  <si>
    <t>Partner</t>
  </si>
  <si>
    <t>Spotluck</t>
  </si>
  <si>
    <t>Car2Go</t>
  </si>
  <si>
    <t>Cherian Thomas</t>
  </si>
  <si>
    <t>Spotluck Stage</t>
  </si>
  <si>
    <t>Gabrielle Hartmann</t>
  </si>
  <si>
    <t>Toro Mata</t>
  </si>
  <si>
    <t>Jim Nixon</t>
  </si>
  <si>
    <t>Supporter</t>
  </si>
  <si>
    <t>Kara</t>
  </si>
  <si>
    <t>Davis</t>
  </si>
  <si>
    <t>CHCK</t>
  </si>
  <si>
    <t>Sound Equipment</t>
  </si>
  <si>
    <t>Vendor</t>
  </si>
  <si>
    <t>Talent</t>
  </si>
  <si>
    <t>Corinto Gallery</t>
  </si>
  <si>
    <t>FUNDS REMAINING</t>
  </si>
  <si>
    <t>Margaret</t>
  </si>
  <si>
    <t>Guthrie</t>
  </si>
  <si>
    <t>Notes</t>
  </si>
  <si>
    <t>Daniel</t>
  </si>
  <si>
    <t>Schiff</t>
  </si>
  <si>
    <t>Mary's Center</t>
  </si>
  <si>
    <t>$</t>
  </si>
  <si>
    <t>Fiscal Sponsorship Fee</t>
  </si>
  <si>
    <t>SHIRTS</t>
  </si>
  <si>
    <t>TOTAL RAISED</t>
  </si>
  <si>
    <t>expenses</t>
  </si>
  <si>
    <t>10% of gross income</t>
  </si>
  <si>
    <t>SunBelt Rentals</t>
  </si>
  <si>
    <t>Power/Generator</t>
  </si>
  <si>
    <t>Good Shuffle</t>
  </si>
  <si>
    <t>High Noon LLC</t>
  </si>
  <si>
    <t>The Harry Bells</t>
  </si>
  <si>
    <t>Cutting Agency</t>
  </si>
  <si>
    <t>Sunwolf</t>
  </si>
  <si>
    <t>Near Northeast</t>
  </si>
  <si>
    <t>Lookout Gang</t>
  </si>
  <si>
    <t>Graphic Design (Logo, Shirts, Flyers)</t>
  </si>
  <si>
    <t>N/A</t>
  </si>
  <si>
    <t>Basecamp</t>
  </si>
  <si>
    <t>Flyers, Postcards</t>
  </si>
  <si>
    <t>Invoice?</t>
  </si>
  <si>
    <t>Check Request?</t>
  </si>
  <si>
    <t>Promo</t>
  </si>
  <si>
    <t>x</t>
  </si>
  <si>
    <t>TOTAL SPENT</t>
  </si>
  <si>
    <t>income</t>
  </si>
  <si>
    <t>Gotta-Go-Now</t>
  </si>
  <si>
    <t>Porta Potties</t>
  </si>
  <si>
    <t>The Funk Art</t>
  </si>
  <si>
    <t>Matthew Rippetoe</t>
  </si>
  <si>
    <t>Tend</t>
  </si>
  <si>
    <t>Q Nail &amp; Le Liquor</t>
  </si>
  <si>
    <t>East Coast Balloon Company</t>
  </si>
  <si>
    <t>Balloons</t>
  </si>
  <si>
    <t>Salon XYZ</t>
  </si>
  <si>
    <t>Ellen Fishman</t>
  </si>
  <si>
    <t>GoodShuffle</t>
  </si>
  <si>
    <t>Delivery Fee</t>
  </si>
  <si>
    <t>Tables</t>
  </si>
  <si>
    <t>Fed-Ex</t>
  </si>
  <si>
    <t>Maps</t>
  </si>
  <si>
    <t>Payable to A.Tianna</t>
  </si>
  <si>
    <t>10 x 20 Tent</t>
  </si>
  <si>
    <t>Chuck Levins</t>
  </si>
  <si>
    <t>Budget of Silver Spring</t>
  </si>
  <si>
    <t>Truck Rental</t>
  </si>
  <si>
    <t>Sunoco</t>
  </si>
  <si>
    <t>Truck Rental - Gas</t>
  </si>
  <si>
    <t>Additional Generator</t>
  </si>
  <si>
    <t>Physical Equipment &amp; Infrastructure</t>
  </si>
  <si>
    <t> El Rey Records</t>
  </si>
  <si>
    <t>Austin Blanton </t>
  </si>
  <si>
    <t> Nathaniel Smith</t>
  </si>
  <si>
    <t>Admin &amp; Equipment</t>
  </si>
  <si>
    <t>T-Shirt Production (QTY: 100)</t>
  </si>
  <si>
    <t>Mens Large</t>
  </si>
  <si>
    <t>Mens Medium</t>
  </si>
  <si>
    <t>Womens Medium</t>
  </si>
  <si>
    <t>Womens Small</t>
  </si>
  <si>
    <t>Pending</t>
  </si>
  <si>
    <t>PAYMENTS MADE BY SONGBYRD, LLC</t>
  </si>
  <si>
    <t xml:space="preserve">TOTAL    </t>
  </si>
  <si>
    <t>Payable to Songbyrd</t>
  </si>
  <si>
    <t>Metro K Supermarket</t>
  </si>
  <si>
    <t>Water Bottles &amp; Ice</t>
  </si>
  <si>
    <t>Card</t>
  </si>
  <si>
    <t>TY Note</t>
  </si>
  <si>
    <t xml:space="preserve">CARD </t>
  </si>
  <si>
    <t>Payment Date</t>
  </si>
  <si>
    <t>Online</t>
  </si>
  <si>
    <t>IN-TRANSIT</t>
  </si>
  <si>
    <t>El Rey Records</t>
  </si>
  <si>
    <t>Nathaniel Smith</t>
  </si>
  <si>
    <t>WalMart</t>
  </si>
  <si>
    <t>Payable to Teal Dye</t>
  </si>
  <si>
    <t>Invoice/Receipt</t>
  </si>
  <si>
    <t>Kid's Corner Supplies</t>
  </si>
  <si>
    <t>Check mailed 9/22</t>
  </si>
  <si>
    <t>Audio mixing services</t>
  </si>
  <si>
    <t>Kelton Higgins</t>
  </si>
  <si>
    <t>Audio tech/setup</t>
  </si>
  <si>
    <t>Steven Swann</t>
  </si>
  <si>
    <t>Mollie Woods</t>
  </si>
  <si>
    <t>Artist management/photography</t>
  </si>
  <si>
    <t>The Brass Knob</t>
  </si>
  <si>
    <t>DGE Federal Credit Union</t>
  </si>
  <si>
    <t>Post-Event Donation</t>
  </si>
  <si>
    <t>n/a</t>
  </si>
  <si>
    <t>Payable to Art in Promotions, LLC</t>
  </si>
  <si>
    <t>Misc.</t>
  </si>
  <si>
    <t>Thank You Event for Committee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</si>
</sst>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&quot;$&quot;#,##0.00"/>
    <numFmt numFmtId="165" formatCode="&quot;$&quot;#,##0"/>
    <numFmt numFmtId="166" formatCode="m/d/yy;@"/>
  </numFmts>
  <fonts count="41" x14ac:knownFonts="1">
    <font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u/>
      <sz val="11"/>
      <color theme="10"/>
      <name val="Calibri"/>
      <family val="2"/>
    </font>
    <font>
      <sz val="9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9"/>
      <name val="Calibri"/>
      <family val="2"/>
    </font>
    <font>
      <u/>
      <sz val="10"/>
      <color theme="10"/>
      <name val="Arial"/>
      <family val="2"/>
    </font>
    <font>
      <u/>
      <sz val="9.9"/>
      <color theme="10"/>
      <name val="Calibri"/>
      <family val="2"/>
    </font>
    <font>
      <sz val="11"/>
      <color rgb="FF3F3F76"/>
      <name val="Calibri"/>
      <family val="2"/>
      <scheme val="minor"/>
    </font>
    <font>
      <sz val="12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sz val="9"/>
      <color theme="1"/>
      <name val="Calibri"/>
      <family val="2"/>
    </font>
    <font>
      <sz val="11"/>
      <color indexed="8"/>
      <name val="Calibri"/>
      <family val="2"/>
    </font>
    <font>
      <sz val="10"/>
      <name val="Arial"/>
      <family val="2"/>
    </font>
    <font>
      <b/>
      <sz val="11"/>
      <color rgb="FF3F3F3F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10"/>
      <color theme="1"/>
      <name val="The Bold Font"/>
    </font>
    <font>
      <sz val="10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20"/>
      <color theme="0"/>
      <name val="The Bold Font"/>
    </font>
    <font>
      <b/>
      <sz val="18"/>
      <color theme="0"/>
      <name val="The Bold Font"/>
    </font>
    <font>
      <b/>
      <sz val="10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20">
    <xf numFmtId="0" fontId="0" fillId="0" borderId="0"/>
    <xf numFmtId="0" fontId="1" fillId="0" borderId="0"/>
    <xf numFmtId="0" fontId="5" fillId="9" borderId="0" applyNumberFormat="0" applyBorder="0" applyAlignment="0" applyProtection="0"/>
    <xf numFmtId="0" fontId="5" fillId="13" borderId="0" applyNumberFormat="0" applyBorder="0" applyAlignment="0" applyProtection="0"/>
    <xf numFmtId="0" fontId="5" fillId="17" borderId="0" applyNumberFormat="0" applyBorder="0" applyAlignment="0" applyProtection="0"/>
    <xf numFmtId="0" fontId="5" fillId="21" borderId="0" applyNumberFormat="0" applyBorder="0" applyAlignment="0" applyProtection="0"/>
    <xf numFmtId="0" fontId="5" fillId="25" borderId="0" applyNumberFormat="0" applyBorder="0" applyAlignment="0" applyProtection="0"/>
    <xf numFmtId="0" fontId="5" fillId="29" borderId="0" applyNumberFormat="0" applyBorder="0" applyAlignment="0" applyProtection="0"/>
    <xf numFmtId="0" fontId="5" fillId="10" borderId="0" applyNumberFormat="0" applyBorder="0" applyAlignment="0" applyProtection="0"/>
    <xf numFmtId="0" fontId="5" fillId="14" borderId="0" applyNumberFormat="0" applyBorder="0" applyAlignment="0" applyProtection="0"/>
    <xf numFmtId="0" fontId="5" fillId="18" borderId="0" applyNumberFormat="0" applyBorder="0" applyAlignment="0" applyProtection="0"/>
    <xf numFmtId="0" fontId="5" fillId="22" borderId="0" applyNumberFormat="0" applyBorder="0" applyAlignment="0" applyProtection="0"/>
    <xf numFmtId="0" fontId="5" fillId="26" borderId="0" applyNumberFormat="0" applyBorder="0" applyAlignment="0" applyProtection="0"/>
    <xf numFmtId="0" fontId="5" fillId="30" borderId="0" applyNumberFormat="0" applyBorder="0" applyAlignment="0" applyProtection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8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7" fillId="3" borderId="0" applyNumberFormat="0" applyBorder="0" applyAlignment="0" applyProtection="0"/>
    <xf numFmtId="0" fontId="8" fillId="6" borderId="4" applyNumberFormat="0" applyAlignment="0" applyProtection="0"/>
    <xf numFmtId="0" fontId="9" fillId="7" borderId="7" applyNumberFormat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3" fillId="0" borderId="0" applyNumberFormat="0" applyFont="0" applyFill="0" applyBorder="0" applyAlignment="0" applyProtection="0"/>
    <xf numFmtId="0" fontId="14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8" fillId="5" borderId="4" applyNumberFormat="0" applyAlignment="0" applyProtection="0"/>
    <xf numFmtId="0" fontId="19" fillId="5" borderId="4" applyNumberFormat="0" applyAlignment="0" applyProtection="0"/>
    <xf numFmtId="0" fontId="20" fillId="0" borderId="6" applyNumberFormat="0" applyFill="0" applyAlignment="0" applyProtection="0"/>
    <xf numFmtId="0" fontId="21" fillId="4" borderId="0" applyNumberFormat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5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3" fillId="0" borderId="0" applyFill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4" fillId="0" borderId="0"/>
    <xf numFmtId="0" fontId="22" fillId="0" borderId="0"/>
    <xf numFmtId="0" fontId="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5" fillId="6" borderId="5" applyNumberFormat="0" applyAlignment="0" applyProtection="0"/>
    <xf numFmtId="0" fontId="26" fillId="0" borderId="0" applyNumberFormat="0" applyFill="0" applyBorder="0" applyAlignment="0" applyProtection="0"/>
    <xf numFmtId="0" fontId="27" fillId="0" borderId="8" applyNumberFormat="0" applyFill="0" applyAlignment="0" applyProtection="0"/>
    <xf numFmtId="0" fontId="28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33" fillId="0" borderId="0" applyNumberFormat="0" applyFill="0" applyBorder="0" applyAlignment="0" applyProtection="0"/>
  </cellStyleXfs>
  <cellXfs count="70">
    <xf numFmtId="0" fontId="0" fillId="0" borderId="0" xfId="0"/>
    <xf numFmtId="0" fontId="30" fillId="0" borderId="0" xfId="1" applyFont="1" applyAlignment="1">
      <alignment horizontal="center" vertical="center"/>
    </xf>
    <xf numFmtId="0" fontId="30" fillId="0" borderId="0" xfId="1" applyFont="1" applyAlignment="1">
      <alignment vertical="center"/>
    </xf>
    <xf numFmtId="164" fontId="30" fillId="0" borderId="0" xfId="1" applyNumberFormat="1" applyFont="1" applyAlignment="1">
      <alignment horizontal="center" vertical="center"/>
    </xf>
    <xf numFmtId="0" fontId="29" fillId="32" borderId="9" xfId="1" applyFont="1" applyFill="1" applyBorder="1" applyAlignment="1">
      <alignment horizontal="center" vertical="center"/>
    </xf>
    <xf numFmtId="164" fontId="29" fillId="32" borderId="9" xfId="1" applyNumberFormat="1" applyFont="1" applyFill="1" applyBorder="1" applyAlignment="1">
      <alignment horizontal="center" vertical="center"/>
    </xf>
    <xf numFmtId="0" fontId="30" fillId="0" borderId="0" xfId="1" applyFont="1" applyAlignment="1">
      <alignment horizontal="left" vertical="center"/>
    </xf>
    <xf numFmtId="0" fontId="30" fillId="0" borderId="9" xfId="1" applyFont="1" applyBorder="1" applyAlignment="1">
      <alignment horizontal="left" vertical="center"/>
    </xf>
    <xf numFmtId="164" fontId="30" fillId="0" borderId="9" xfId="1" applyNumberFormat="1" applyFont="1" applyBorder="1" applyAlignment="1">
      <alignment horizontal="center" vertical="center"/>
    </xf>
    <xf numFmtId="0" fontId="30" fillId="0" borderId="9" xfId="1" applyFont="1" applyBorder="1" applyAlignment="1">
      <alignment horizontal="center" vertical="center"/>
    </xf>
    <xf numFmtId="0" fontId="30" fillId="0" borderId="9" xfId="1" applyFont="1" applyBorder="1" applyAlignment="1">
      <alignment horizontal="left" vertical="center" wrapText="1"/>
    </xf>
    <xf numFmtId="164" fontId="31" fillId="33" borderId="9" xfId="1" applyNumberFormat="1" applyFont="1" applyFill="1" applyBorder="1" applyAlignment="1">
      <alignment horizontal="center" vertical="center"/>
    </xf>
    <xf numFmtId="0" fontId="30" fillId="0" borderId="9" xfId="0" applyFont="1" applyFill="1" applyBorder="1" applyAlignment="1">
      <alignment horizontal="left" vertical="center"/>
    </xf>
    <xf numFmtId="0" fontId="30" fillId="0" borderId="0" xfId="1" applyFont="1" applyBorder="1" applyAlignment="1">
      <alignment horizontal="left" vertical="center"/>
    </xf>
    <xf numFmtId="164" fontId="30" fillId="0" borderId="0" xfId="1" applyNumberFormat="1" applyFont="1" applyBorder="1" applyAlignment="1">
      <alignment horizontal="center" vertical="center"/>
    </xf>
    <xf numFmtId="0" fontId="30" fillId="0" borderId="0" xfId="1" applyFont="1" applyBorder="1" applyAlignment="1">
      <alignment horizontal="center" vertical="center"/>
    </xf>
    <xf numFmtId="0" fontId="32" fillId="0" borderId="0" xfId="1" applyFont="1" applyAlignment="1">
      <alignment vertical="center"/>
    </xf>
    <xf numFmtId="0" fontId="32" fillId="0" borderId="0" xfId="1" applyFont="1" applyAlignment="1">
      <alignment horizontal="center" vertical="center"/>
    </xf>
    <xf numFmtId="0" fontId="30" fillId="0" borderId="0" xfId="1" applyFont="1" applyFill="1" applyBorder="1" applyAlignment="1">
      <alignment horizontal="center" vertical="center"/>
    </xf>
    <xf numFmtId="165" fontId="30" fillId="0" borderId="0" xfId="1" applyNumberFormat="1" applyFont="1" applyFill="1" applyBorder="1" applyAlignment="1">
      <alignment horizontal="center" vertical="center"/>
    </xf>
    <xf numFmtId="0" fontId="34" fillId="0" borderId="0" xfId="1" applyFont="1" applyBorder="1" applyAlignment="1">
      <alignment horizontal="left" vertical="center"/>
    </xf>
    <xf numFmtId="0" fontId="5" fillId="0" borderId="0" xfId="1" applyFont="1" applyFill="1" applyAlignment="1">
      <alignment horizontal="center" vertical="center"/>
    </xf>
    <xf numFmtId="164" fontId="5" fillId="0" borderId="0" xfId="1" applyNumberFormat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vertical="center"/>
    </xf>
    <xf numFmtId="0" fontId="35" fillId="0" borderId="0" xfId="1" applyFont="1" applyFill="1" applyBorder="1" applyAlignment="1">
      <alignment horizontal="right" vertical="center"/>
    </xf>
    <xf numFmtId="164" fontId="39" fillId="0" borderId="14" xfId="1" applyNumberFormat="1" applyFont="1" applyFill="1" applyBorder="1" applyAlignment="1">
      <alignment horizontal="center" vertical="center"/>
    </xf>
    <xf numFmtId="16" fontId="32" fillId="33" borderId="9" xfId="1" applyNumberFormat="1" applyFont="1" applyFill="1" applyBorder="1" applyAlignment="1">
      <alignment horizontal="left" vertical="center"/>
    </xf>
    <xf numFmtId="16" fontId="30" fillId="0" borderId="9" xfId="1" applyNumberFormat="1" applyFont="1" applyBorder="1" applyAlignment="1">
      <alignment horizontal="left" vertical="center"/>
    </xf>
    <xf numFmtId="166" fontId="32" fillId="33" borderId="9" xfId="1" applyNumberFormat="1" applyFont="1" applyFill="1" applyBorder="1" applyAlignment="1">
      <alignment horizontal="left" vertical="center"/>
    </xf>
    <xf numFmtId="166" fontId="30" fillId="0" borderId="9" xfId="1" applyNumberFormat="1" applyFont="1" applyBorder="1" applyAlignment="1">
      <alignment horizontal="left" vertical="center"/>
    </xf>
    <xf numFmtId="164" fontId="30" fillId="0" borderId="0" xfId="1" applyNumberFormat="1" applyFont="1" applyAlignment="1">
      <alignment horizontal="left" vertical="center"/>
    </xf>
    <xf numFmtId="0" fontId="31" fillId="0" borderId="12" xfId="1" applyFont="1" applyFill="1" applyBorder="1" applyAlignment="1">
      <alignment horizontal="left" vertical="center"/>
    </xf>
    <xf numFmtId="0" fontId="29" fillId="32" borderId="9" xfId="1" applyFont="1" applyFill="1" applyBorder="1" applyAlignment="1">
      <alignment horizontal="left" vertical="center"/>
    </xf>
    <xf numFmtId="164" fontId="29" fillId="32" borderId="9" xfId="1" applyNumberFormat="1" applyFont="1" applyFill="1" applyBorder="1" applyAlignment="1">
      <alignment horizontal="left" vertical="center"/>
    </xf>
    <xf numFmtId="166" fontId="29" fillId="32" borderId="9" xfId="1" applyNumberFormat="1" applyFont="1" applyFill="1" applyBorder="1" applyAlignment="1">
      <alignment horizontal="left" vertical="center"/>
    </xf>
    <xf numFmtId="164" fontId="30" fillId="0" borderId="9" xfId="1" applyNumberFormat="1" applyFont="1" applyBorder="1" applyAlignment="1">
      <alignment horizontal="left" vertical="center"/>
    </xf>
    <xf numFmtId="16" fontId="35" fillId="0" borderId="9" xfId="1" applyNumberFormat="1" applyFont="1" applyFill="1" applyBorder="1" applyAlignment="1">
      <alignment horizontal="left" vertical="center"/>
    </xf>
    <xf numFmtId="16" fontId="35" fillId="33" borderId="9" xfId="1" applyNumberFormat="1" applyFont="1" applyFill="1" applyBorder="1" applyAlignment="1">
      <alignment horizontal="left" vertical="center"/>
    </xf>
    <xf numFmtId="0" fontId="35" fillId="33" borderId="9" xfId="1" applyFont="1" applyFill="1" applyBorder="1" applyAlignment="1">
      <alignment horizontal="left" vertical="center"/>
    </xf>
    <xf numFmtId="164" fontId="31" fillId="33" borderId="9" xfId="1" applyNumberFormat="1" applyFont="1" applyFill="1" applyBorder="1" applyAlignment="1">
      <alignment horizontal="left" vertical="center"/>
    </xf>
    <xf numFmtId="166" fontId="30" fillId="0" borderId="0" xfId="1" applyNumberFormat="1" applyFont="1" applyAlignment="1">
      <alignment horizontal="left" vertical="center"/>
    </xf>
    <xf numFmtId="166" fontId="31" fillId="0" borderId="12" xfId="1" applyNumberFormat="1" applyFont="1" applyFill="1" applyBorder="1" applyAlignment="1">
      <alignment horizontal="left" vertical="center"/>
    </xf>
    <xf numFmtId="166" fontId="31" fillId="0" borderId="0" xfId="1" applyNumberFormat="1" applyFont="1" applyFill="1" applyBorder="1" applyAlignment="1">
      <alignment horizontal="left" vertical="center"/>
    </xf>
    <xf numFmtId="0" fontId="31" fillId="34" borderId="9" xfId="1" applyFont="1" applyFill="1" applyBorder="1" applyAlignment="1">
      <alignment horizontal="left" vertical="center"/>
    </xf>
    <xf numFmtId="164" fontId="31" fillId="34" borderId="9" xfId="1" applyNumberFormat="1" applyFont="1" applyFill="1" applyBorder="1" applyAlignment="1">
      <alignment horizontal="left" vertical="center"/>
    </xf>
    <xf numFmtId="0" fontId="31" fillId="34" borderId="0" xfId="1" applyFont="1" applyFill="1" applyBorder="1" applyAlignment="1">
      <alignment horizontal="left" vertical="center"/>
    </xf>
    <xf numFmtId="164" fontId="31" fillId="34" borderId="0" xfId="1" applyNumberFormat="1" applyFont="1" applyFill="1" applyBorder="1" applyAlignment="1">
      <alignment horizontal="left" vertical="center"/>
    </xf>
    <xf numFmtId="164" fontId="30" fillId="0" borderId="0" xfId="1" applyNumberFormat="1" applyFont="1" applyBorder="1" applyAlignment="1">
      <alignment horizontal="left" vertical="center"/>
    </xf>
    <xf numFmtId="165" fontId="30" fillId="0" borderId="0" xfId="1" applyNumberFormat="1" applyFont="1" applyBorder="1" applyAlignment="1">
      <alignment horizontal="left" vertical="center"/>
    </xf>
    <xf numFmtId="0" fontId="32" fillId="0" borderId="0" xfId="1" applyFont="1" applyAlignment="1">
      <alignment horizontal="left" vertical="center"/>
    </xf>
    <xf numFmtId="0" fontId="36" fillId="33" borderId="9" xfId="1" applyFont="1" applyFill="1" applyBorder="1" applyAlignment="1">
      <alignment horizontal="left" vertical="center"/>
    </xf>
    <xf numFmtId="164" fontId="35" fillId="0" borderId="9" xfId="1" applyNumberFormat="1" applyFont="1" applyFill="1" applyBorder="1" applyAlignment="1">
      <alignment horizontal="left" vertical="center"/>
    </xf>
    <xf numFmtId="0" fontId="30" fillId="0" borderId="0" xfId="1" applyFont="1" applyFill="1" applyBorder="1" applyAlignment="1">
      <alignment horizontal="left" vertical="center"/>
    </xf>
    <xf numFmtId="0" fontId="30" fillId="0" borderId="0" xfId="1" applyFont="1" applyFill="1" applyAlignment="1">
      <alignment horizontal="left" vertical="center"/>
    </xf>
    <xf numFmtId="165" fontId="30" fillId="0" borderId="0" xfId="1" applyNumberFormat="1" applyFont="1" applyFill="1" applyBorder="1" applyAlignment="1">
      <alignment horizontal="left" vertical="center"/>
    </xf>
    <xf numFmtId="0" fontId="31" fillId="0" borderId="0" xfId="1" applyFont="1" applyFill="1" applyBorder="1" applyAlignment="1">
      <alignment horizontal="left" vertical="center"/>
    </xf>
    <xf numFmtId="164" fontId="31" fillId="0" borderId="0" xfId="1" applyNumberFormat="1" applyFont="1" applyFill="1" applyBorder="1" applyAlignment="1">
      <alignment horizontal="left" vertical="center"/>
    </xf>
    <xf numFmtId="164" fontId="30" fillId="0" borderId="0" xfId="1" applyNumberFormat="1" applyFont="1" applyFill="1" applyAlignment="1">
      <alignment horizontal="left" vertical="center"/>
    </xf>
    <xf numFmtId="164" fontId="40" fillId="33" borderId="9" xfId="1" applyNumberFormat="1" applyFont="1" applyFill="1" applyBorder="1" applyAlignment="1">
      <alignment horizontal="left" vertical="center"/>
    </xf>
    <xf numFmtId="16" fontId="30" fillId="0" borderId="9" xfId="1" applyNumberFormat="1" applyFont="1" applyFill="1" applyBorder="1" applyAlignment="1">
      <alignment horizontal="left" vertical="center"/>
    </xf>
    <xf numFmtId="0" fontId="33" fillId="0" borderId="0" xfId="119" applyAlignment="1">
      <alignment horizontal="left" vertical="center"/>
    </xf>
    <xf numFmtId="0" fontId="32" fillId="0" borderId="12" xfId="1" applyFont="1" applyBorder="1" applyAlignment="1">
      <alignment horizontal="left" vertical="center"/>
    </xf>
    <xf numFmtId="0" fontId="37" fillId="35" borderId="15" xfId="1" applyFont="1" applyFill="1" applyBorder="1" applyAlignment="1">
      <alignment horizontal="left" vertical="center"/>
    </xf>
    <xf numFmtId="0" fontId="37" fillId="35" borderId="0" xfId="1" applyFont="1" applyFill="1" applyBorder="1" applyAlignment="1">
      <alignment horizontal="left" vertical="center"/>
    </xf>
    <xf numFmtId="0" fontId="37" fillId="35" borderId="10" xfId="1" applyFont="1" applyFill="1" applyBorder="1" applyAlignment="1">
      <alignment horizontal="left" vertical="center"/>
    </xf>
    <xf numFmtId="0" fontId="37" fillId="35" borderId="13" xfId="1" applyFont="1" applyFill="1" applyBorder="1" applyAlignment="1">
      <alignment horizontal="left" vertical="center"/>
    </xf>
    <xf numFmtId="0" fontId="37" fillId="35" borderId="11" xfId="1" applyFont="1" applyFill="1" applyBorder="1" applyAlignment="1">
      <alignment horizontal="left" vertical="center"/>
    </xf>
    <xf numFmtId="0" fontId="38" fillId="35" borderId="10" xfId="1" applyFont="1" applyFill="1" applyBorder="1" applyAlignment="1">
      <alignment horizontal="center" vertical="center"/>
    </xf>
    <xf numFmtId="0" fontId="38" fillId="35" borderId="13" xfId="1" applyFont="1" applyFill="1" applyBorder="1" applyAlignment="1">
      <alignment horizontal="center" vertical="center"/>
    </xf>
  </cellXfs>
  <cellStyles count="120">
    <cellStyle name="20% - Accent1 2" xfId="2"/>
    <cellStyle name="20% - Accent2 2" xfId="3"/>
    <cellStyle name="20% - Accent3 2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3 2" xfId="22"/>
    <cellStyle name="Accent4 2" xfId="23"/>
    <cellStyle name="Accent5 2" xfId="24"/>
    <cellStyle name="Accent6 2" xfId="25"/>
    <cellStyle name="Bad 2" xfId="26"/>
    <cellStyle name="Calculation 2" xfId="27"/>
    <cellStyle name="Check Cell 2" xfId="28"/>
    <cellStyle name="Explanatory Text 2" xfId="29"/>
    <cellStyle name="Good 2" xfId="30"/>
    <cellStyle name="Heading 1 2" xfId="31"/>
    <cellStyle name="Heading 2 2" xfId="32"/>
    <cellStyle name="Heading 3 2" xfId="33"/>
    <cellStyle name="Heading 4 2" xfId="34"/>
    <cellStyle name="Hyperlink" xfId="119" builtinId="8"/>
    <cellStyle name="Hyperlink 2" xfId="35"/>
    <cellStyle name="Hyperlink 2 2" xfId="36"/>
    <cellStyle name="Hyperlink 2 3" xfId="37"/>
    <cellStyle name="Hyperlink 3" xfId="38"/>
    <cellStyle name="Hyperlink 3 2" xfId="39"/>
    <cellStyle name="Hyperlink 4" xfId="40"/>
    <cellStyle name="Hyperlink 5" xfId="41"/>
    <cellStyle name="Hyperlink 6" xfId="42"/>
    <cellStyle name="Input 2" xfId="43"/>
    <cellStyle name="Input 3" xfId="44"/>
    <cellStyle name="Linked Cell 2" xfId="45"/>
    <cellStyle name="Neutral 2" xfId="46"/>
    <cellStyle name="Normal" xfId="0" builtinId="0"/>
    <cellStyle name="Normal 10" xfId="47"/>
    <cellStyle name="Normal 11" xfId="48"/>
    <cellStyle name="Normal 11 2" xfId="49"/>
    <cellStyle name="Normal 11 3" xfId="50"/>
    <cellStyle name="Normal 12" xfId="51"/>
    <cellStyle name="Normal 12 2" xfId="52"/>
    <cellStyle name="Normal 13" xfId="53"/>
    <cellStyle name="Normal 14" xfId="54"/>
    <cellStyle name="Normal 14 2" xfId="55"/>
    <cellStyle name="Normal 14 2 2" xfId="56"/>
    <cellStyle name="Normal 15" xfId="57"/>
    <cellStyle name="Normal 15 2" xfId="58"/>
    <cellStyle name="Normal 16" xfId="59"/>
    <cellStyle name="Normal 17" xfId="60"/>
    <cellStyle name="Normal 18" xfId="61"/>
    <cellStyle name="Normal 19" xfId="62"/>
    <cellStyle name="Normal 2" xfId="63"/>
    <cellStyle name="Normal 2 2" xfId="64"/>
    <cellStyle name="Normal 2 3" xfId="65"/>
    <cellStyle name="Normal 20" xfId="66"/>
    <cellStyle name="Normal 21" xfId="67"/>
    <cellStyle name="Normal 22" xfId="68"/>
    <cellStyle name="Normal 23" xfId="69"/>
    <cellStyle name="Normal 24" xfId="70"/>
    <cellStyle name="Normal 25" xfId="71"/>
    <cellStyle name="Normal 26" xfId="72"/>
    <cellStyle name="Normal 27" xfId="73"/>
    <cellStyle name="Normal 28" xfId="74"/>
    <cellStyle name="Normal 29" xfId="75"/>
    <cellStyle name="Normal 3" xfId="76"/>
    <cellStyle name="Normal 3 2" xfId="77"/>
    <cellStyle name="Normal 30" xfId="78"/>
    <cellStyle name="Normal 31" xfId="79"/>
    <cellStyle name="Normal 32" xfId="80"/>
    <cellStyle name="Normal 33" xfId="81"/>
    <cellStyle name="Normal 34" xfId="82"/>
    <cellStyle name="Normal 35" xfId="83"/>
    <cellStyle name="Normal 36" xfId="84"/>
    <cellStyle name="Normal 37" xfId="85"/>
    <cellStyle name="Normal 38" xfId="86"/>
    <cellStyle name="Normal 39" xfId="87"/>
    <cellStyle name="Normal 4" xfId="88"/>
    <cellStyle name="Normal 40" xfId="89"/>
    <cellStyle name="Normal 41" xfId="90"/>
    <cellStyle name="Normal 42" xfId="91"/>
    <cellStyle name="Normal 43" xfId="92"/>
    <cellStyle name="Normal 44" xfId="93"/>
    <cellStyle name="Normal 45" xfId="94"/>
    <cellStyle name="Normal 46" xfId="95"/>
    <cellStyle name="Normal 47" xfId="96"/>
    <cellStyle name="Normal 48" xfId="97"/>
    <cellStyle name="Normal 49" xfId="98"/>
    <cellStyle name="Normal 5" xfId="99"/>
    <cellStyle name="Normal 50" xfId="100"/>
    <cellStyle name="Normal 51" xfId="101"/>
    <cellStyle name="Normal 52" xfId="102"/>
    <cellStyle name="Normal 53" xfId="103"/>
    <cellStyle name="Normal 54" xfId="104"/>
    <cellStyle name="Normal 55" xfId="105"/>
    <cellStyle name="Normal 56" xfId="106"/>
    <cellStyle name="Normal 57" xfId="107"/>
    <cellStyle name="Normal 58" xfId="1"/>
    <cellStyle name="Normal 59" xfId="116"/>
    <cellStyle name="Normal 6" xfId="108"/>
    <cellStyle name="Normal 60" xfId="117"/>
    <cellStyle name="Normal 61" xfId="118"/>
    <cellStyle name="Normal 7" xfId="109"/>
    <cellStyle name="Normal 8" xfId="110"/>
    <cellStyle name="Normal 9" xfId="111"/>
    <cellStyle name="Output 2" xfId="112"/>
    <cellStyle name="Title 2" xfId="113"/>
    <cellStyle name="Total 2" xfId="114"/>
    <cellStyle name="Warning Text 2" xfId="11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66"/>
      <color rgb="FFB8E08C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cguest.IDB-6\AppData\Local\Microsoft\Windows\Temporary%20Internet%20Files\Content.IE5\LE1EXS4Z\InKind%20Donation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>
        <row r="1">
          <cell r="A1" t="str">
            <v>new</v>
          </cell>
        </row>
        <row r="2">
          <cell r="A2" t="str">
            <v>used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J98"/>
  <sheetViews>
    <sheetView tabSelected="1" zoomScale="90" zoomScaleNormal="90" workbookViewId="0">
      <selection activeCell="G86" sqref="G86"/>
    </sheetView>
  </sheetViews>
  <sheetFormatPr defaultRowHeight="12.75" x14ac:dyDescent="0.2"/>
  <cols>
    <col min="1" max="1" width="9.33203125" style="6"/>
    <col min="2" max="2" width="31.1640625" style="6" bestFit="1" customWidth="1"/>
    <col min="3" max="3" width="38.33203125" style="6" bestFit="1" customWidth="1"/>
    <col min="4" max="4" width="11.83203125" style="31" bestFit="1" customWidth="1"/>
    <col min="5" max="5" width="31.5" style="31" bestFit="1" customWidth="1"/>
    <col min="6" max="6" width="17.1640625" style="31" bestFit="1" customWidth="1"/>
    <col min="7" max="7" width="15.83203125" style="31" bestFit="1" customWidth="1"/>
    <col min="8" max="8" width="20" style="31" bestFit="1" customWidth="1"/>
    <col min="9" max="9" width="9.33203125" style="6"/>
    <col min="10" max="10" width="12" style="6" bestFit="1" customWidth="1"/>
    <col min="11" max="11" width="9.33203125" style="6"/>
    <col min="12" max="12" width="56.6640625" style="6" bestFit="1" customWidth="1"/>
    <col min="13" max="16384" width="9.33203125" style="6"/>
  </cols>
  <sheetData>
    <row r="2" spans="2:10" ht="26.25" x14ac:dyDescent="0.2">
      <c r="B2" s="63" t="s">
        <v>82</v>
      </c>
      <c r="C2" s="64"/>
      <c r="D2" s="64"/>
      <c r="E2" s="64"/>
      <c r="F2" s="64"/>
      <c r="G2" s="64"/>
      <c r="H2" s="64"/>
    </row>
    <row r="4" spans="2:10" x14ac:dyDescent="0.2">
      <c r="B4" s="32" t="s">
        <v>24</v>
      </c>
      <c r="C4" s="32"/>
      <c r="D4" s="32"/>
      <c r="E4" s="32"/>
      <c r="F4" s="42"/>
    </row>
    <row r="5" spans="2:10" x14ac:dyDescent="0.2">
      <c r="B5" s="33" t="s">
        <v>29</v>
      </c>
      <c r="C5" s="33" t="s">
        <v>31</v>
      </c>
      <c r="D5" s="34" t="s">
        <v>58</v>
      </c>
      <c r="E5" s="33" t="s">
        <v>26</v>
      </c>
      <c r="F5" s="35" t="s">
        <v>125</v>
      </c>
      <c r="G5" s="33" t="s">
        <v>87</v>
      </c>
      <c r="H5" s="33" t="s">
        <v>123</v>
      </c>
      <c r="I5" s="31"/>
      <c r="J5" s="33" t="s">
        <v>127</v>
      </c>
    </row>
    <row r="6" spans="2:10" x14ac:dyDescent="0.2">
      <c r="B6" s="7" t="s">
        <v>36</v>
      </c>
      <c r="C6" s="7" t="s">
        <v>38</v>
      </c>
      <c r="D6" s="36">
        <v>3000</v>
      </c>
      <c r="E6" s="7" t="s">
        <v>39</v>
      </c>
      <c r="F6" s="30">
        <v>42256</v>
      </c>
      <c r="G6" s="7" t="s">
        <v>124</v>
      </c>
      <c r="H6" s="37">
        <v>42272</v>
      </c>
      <c r="I6" s="31"/>
    </row>
    <row r="7" spans="2:10" x14ac:dyDescent="0.2">
      <c r="B7" s="7" t="s">
        <v>37</v>
      </c>
      <c r="C7" s="7" t="s">
        <v>40</v>
      </c>
      <c r="D7" s="36">
        <v>2500</v>
      </c>
      <c r="E7" s="7" t="s">
        <v>35</v>
      </c>
      <c r="F7" s="29" t="s">
        <v>17</v>
      </c>
      <c r="G7" s="27" t="s">
        <v>17</v>
      </c>
      <c r="H7" s="38"/>
      <c r="I7" s="31"/>
      <c r="J7" s="36">
        <v>2500</v>
      </c>
    </row>
    <row r="8" spans="2:10" x14ac:dyDescent="0.2">
      <c r="B8" s="7" t="s">
        <v>142</v>
      </c>
      <c r="C8" s="10" t="s">
        <v>34</v>
      </c>
      <c r="D8" s="36">
        <v>2000</v>
      </c>
      <c r="E8" s="7" t="s">
        <v>35</v>
      </c>
      <c r="F8" s="30">
        <v>42261</v>
      </c>
      <c r="G8" s="7" t="s">
        <v>46</v>
      </c>
      <c r="H8" s="37">
        <v>42272</v>
      </c>
    </row>
    <row r="9" spans="2:10" x14ac:dyDescent="0.2">
      <c r="B9" s="7" t="s">
        <v>14</v>
      </c>
      <c r="C9" s="7" t="s">
        <v>32</v>
      </c>
      <c r="D9" s="36">
        <v>500</v>
      </c>
      <c r="E9" s="7" t="s">
        <v>15</v>
      </c>
      <c r="F9" s="30">
        <v>42249</v>
      </c>
      <c r="G9" s="7" t="s">
        <v>46</v>
      </c>
      <c r="H9" s="37">
        <v>42272</v>
      </c>
    </row>
    <row r="10" spans="2:10" x14ac:dyDescent="0.2">
      <c r="B10" s="7" t="s">
        <v>16</v>
      </c>
      <c r="C10" s="7" t="s">
        <v>33</v>
      </c>
      <c r="D10" s="36">
        <v>500</v>
      </c>
      <c r="E10" s="7" t="s">
        <v>15</v>
      </c>
      <c r="F10" s="30">
        <v>42264</v>
      </c>
      <c r="G10" s="7" t="s">
        <v>46</v>
      </c>
      <c r="H10" s="37">
        <v>42272</v>
      </c>
    </row>
    <row r="11" spans="2:10" x14ac:dyDescent="0.2">
      <c r="B11" s="7" t="s">
        <v>88</v>
      </c>
      <c r="C11" s="7"/>
      <c r="D11" s="36">
        <v>125</v>
      </c>
      <c r="E11" s="7" t="s">
        <v>43</v>
      </c>
      <c r="F11" s="30">
        <v>42260</v>
      </c>
      <c r="G11" s="28" t="s">
        <v>28</v>
      </c>
      <c r="H11" s="37">
        <v>42272</v>
      </c>
    </row>
    <row r="12" spans="2:10" x14ac:dyDescent="0.2">
      <c r="B12" s="7" t="s">
        <v>41</v>
      </c>
      <c r="C12" s="10" t="s">
        <v>42</v>
      </c>
      <c r="D12" s="36">
        <v>100</v>
      </c>
      <c r="E12" s="7" t="s">
        <v>43</v>
      </c>
      <c r="F12" s="30">
        <v>42249</v>
      </c>
      <c r="G12" s="7" t="s">
        <v>46</v>
      </c>
      <c r="H12" s="37">
        <v>42272</v>
      </c>
    </row>
    <row r="13" spans="2:10" x14ac:dyDescent="0.2">
      <c r="B13" s="7" t="s">
        <v>91</v>
      </c>
      <c r="C13" s="7" t="s">
        <v>92</v>
      </c>
      <c r="D13" s="36">
        <v>100</v>
      </c>
      <c r="E13" s="7" t="s">
        <v>43</v>
      </c>
      <c r="F13" s="30">
        <v>42258</v>
      </c>
      <c r="G13" s="28" t="s">
        <v>28</v>
      </c>
      <c r="H13" s="37">
        <v>42262</v>
      </c>
      <c r="J13" s="61"/>
    </row>
    <row r="14" spans="2:10" x14ac:dyDescent="0.2">
      <c r="D14" s="40">
        <f>SUM(D6:D13)</f>
        <v>8825</v>
      </c>
      <c r="F14" s="41"/>
      <c r="I14" s="31"/>
      <c r="J14" s="40">
        <f>SUM(J6:J13)</f>
        <v>2500</v>
      </c>
    </row>
    <row r="15" spans="2:10" x14ac:dyDescent="0.2">
      <c r="F15" s="41"/>
      <c r="I15" s="31"/>
    </row>
    <row r="16" spans="2:10" x14ac:dyDescent="0.2">
      <c r="B16" s="32" t="s">
        <v>60</v>
      </c>
      <c r="C16" s="32"/>
      <c r="D16" s="32"/>
      <c r="E16" s="32"/>
      <c r="F16" s="42"/>
      <c r="G16" s="32"/>
      <c r="H16" s="32"/>
      <c r="I16" s="31"/>
    </row>
    <row r="17" spans="2:9" x14ac:dyDescent="0.2">
      <c r="B17" s="33" t="s">
        <v>0</v>
      </c>
      <c r="C17" s="33" t="s">
        <v>1</v>
      </c>
      <c r="D17" s="34" t="s">
        <v>30</v>
      </c>
      <c r="E17" s="33" t="s">
        <v>27</v>
      </c>
      <c r="F17" s="35" t="s">
        <v>125</v>
      </c>
      <c r="G17" s="33" t="s">
        <v>87</v>
      </c>
      <c r="H17" s="33" t="s">
        <v>123</v>
      </c>
      <c r="I17" s="31"/>
    </row>
    <row r="18" spans="2:9" x14ac:dyDescent="0.2">
      <c r="B18" s="7" t="s">
        <v>11</v>
      </c>
      <c r="C18" s="7" t="s">
        <v>12</v>
      </c>
      <c r="D18" s="36">
        <v>15</v>
      </c>
      <c r="E18" s="7" t="s">
        <v>112</v>
      </c>
      <c r="F18" s="30">
        <v>42245</v>
      </c>
      <c r="G18" s="28" t="s">
        <v>28</v>
      </c>
      <c r="H18" s="28" t="s">
        <v>144</v>
      </c>
      <c r="I18" s="31"/>
    </row>
    <row r="19" spans="2:9" x14ac:dyDescent="0.2">
      <c r="B19" s="7" t="s">
        <v>18</v>
      </c>
      <c r="C19" s="7" t="s">
        <v>19</v>
      </c>
      <c r="D19" s="36">
        <v>15</v>
      </c>
      <c r="E19" s="7" t="s">
        <v>112</v>
      </c>
      <c r="F19" s="30">
        <v>42247</v>
      </c>
      <c r="G19" s="28" t="s">
        <v>28</v>
      </c>
      <c r="H19" s="28" t="s">
        <v>144</v>
      </c>
      <c r="I19" s="31"/>
    </row>
    <row r="20" spans="2:9" x14ac:dyDescent="0.2">
      <c r="B20" s="7" t="s">
        <v>11</v>
      </c>
      <c r="C20" s="7" t="s">
        <v>12</v>
      </c>
      <c r="D20" s="36">
        <v>15</v>
      </c>
      <c r="E20" s="7" t="s">
        <v>113</v>
      </c>
      <c r="F20" s="30">
        <v>42245</v>
      </c>
      <c r="G20" s="28" t="s">
        <v>28</v>
      </c>
      <c r="H20" s="28" t="s">
        <v>144</v>
      </c>
      <c r="I20" s="31"/>
    </row>
    <row r="21" spans="2:9" x14ac:dyDescent="0.2">
      <c r="B21" s="7" t="s">
        <v>44</v>
      </c>
      <c r="C21" s="7" t="s">
        <v>45</v>
      </c>
      <c r="D21" s="36">
        <v>15</v>
      </c>
      <c r="E21" s="7" t="s">
        <v>113</v>
      </c>
      <c r="F21" s="30">
        <v>42248</v>
      </c>
      <c r="G21" s="28" t="s">
        <v>28</v>
      </c>
      <c r="H21" s="28" t="s">
        <v>144</v>
      </c>
    </row>
    <row r="22" spans="2:9" x14ac:dyDescent="0.2">
      <c r="B22" s="7" t="s">
        <v>20</v>
      </c>
      <c r="C22" s="7" t="s">
        <v>21</v>
      </c>
      <c r="D22" s="36">
        <v>15</v>
      </c>
      <c r="E22" s="7" t="s">
        <v>114</v>
      </c>
      <c r="F22" s="30">
        <v>42247</v>
      </c>
      <c r="G22" s="28" t="s">
        <v>28</v>
      </c>
      <c r="H22" s="28" t="s">
        <v>144</v>
      </c>
    </row>
    <row r="23" spans="2:9" x14ac:dyDescent="0.2">
      <c r="B23" s="12" t="s">
        <v>52</v>
      </c>
      <c r="C23" s="12" t="s">
        <v>53</v>
      </c>
      <c r="D23" s="36">
        <v>15</v>
      </c>
      <c r="E23" s="7" t="s">
        <v>114</v>
      </c>
      <c r="F23" s="30">
        <v>42255</v>
      </c>
      <c r="G23" s="28" t="s">
        <v>46</v>
      </c>
      <c r="H23" s="28" t="s">
        <v>144</v>
      </c>
    </row>
    <row r="24" spans="2:9" x14ac:dyDescent="0.2">
      <c r="B24" s="7" t="s">
        <v>22</v>
      </c>
      <c r="C24" s="7" t="s">
        <v>23</v>
      </c>
      <c r="D24" s="36">
        <v>15</v>
      </c>
      <c r="E24" s="7" t="s">
        <v>115</v>
      </c>
      <c r="F24" s="30">
        <v>42247</v>
      </c>
      <c r="G24" s="28" t="s">
        <v>28</v>
      </c>
      <c r="H24" s="28" t="s">
        <v>144</v>
      </c>
    </row>
    <row r="25" spans="2:9" x14ac:dyDescent="0.2">
      <c r="D25" s="40">
        <f>SUM(D18:D24)</f>
        <v>105</v>
      </c>
      <c r="E25" s="6"/>
      <c r="F25" s="41"/>
      <c r="I25" s="31"/>
    </row>
    <row r="26" spans="2:9" x14ac:dyDescent="0.2">
      <c r="F26" s="41"/>
      <c r="I26" s="31"/>
    </row>
    <row r="27" spans="2:9" x14ac:dyDescent="0.2">
      <c r="B27" s="32" t="s">
        <v>25</v>
      </c>
      <c r="C27" s="32"/>
      <c r="D27" s="32"/>
      <c r="E27" s="32"/>
      <c r="F27" s="43"/>
      <c r="I27" s="31"/>
    </row>
    <row r="28" spans="2:9" x14ac:dyDescent="0.2">
      <c r="B28" s="33" t="s">
        <v>0</v>
      </c>
      <c r="C28" s="33" t="s">
        <v>1</v>
      </c>
      <c r="D28" s="34" t="s">
        <v>30</v>
      </c>
      <c r="E28" s="34" t="s">
        <v>54</v>
      </c>
      <c r="F28" s="35" t="s">
        <v>125</v>
      </c>
      <c r="G28" s="33" t="s">
        <v>87</v>
      </c>
      <c r="H28" s="33" t="s">
        <v>123</v>
      </c>
      <c r="I28" s="31"/>
    </row>
    <row r="29" spans="2:9" x14ac:dyDescent="0.2">
      <c r="B29" s="7" t="s">
        <v>141</v>
      </c>
      <c r="C29" s="7"/>
      <c r="D29" s="36">
        <v>200</v>
      </c>
      <c r="E29" s="36" t="s">
        <v>143</v>
      </c>
      <c r="F29" s="30">
        <v>42272</v>
      </c>
      <c r="G29" s="28" t="s">
        <v>46</v>
      </c>
      <c r="H29" s="37">
        <v>42272</v>
      </c>
      <c r="I29" s="31"/>
    </row>
    <row r="30" spans="2:9" x14ac:dyDescent="0.2">
      <c r="B30" s="7" t="s">
        <v>5</v>
      </c>
      <c r="C30" s="7" t="s">
        <v>6</v>
      </c>
      <c r="D30" s="36">
        <v>10</v>
      </c>
      <c r="E30" s="36"/>
      <c r="F30" s="30">
        <v>42236</v>
      </c>
      <c r="G30" s="28" t="s">
        <v>28</v>
      </c>
      <c r="H30" s="39"/>
      <c r="I30" s="31"/>
    </row>
    <row r="31" spans="2:9" x14ac:dyDescent="0.2">
      <c r="B31" s="7" t="s">
        <v>55</v>
      </c>
      <c r="C31" s="7" t="s">
        <v>56</v>
      </c>
      <c r="D31" s="36">
        <v>25</v>
      </c>
      <c r="E31" s="36"/>
      <c r="F31" s="30">
        <v>42255</v>
      </c>
      <c r="G31" s="28" t="s">
        <v>28</v>
      </c>
      <c r="H31" s="39"/>
      <c r="I31" s="31"/>
    </row>
    <row r="32" spans="2:9" x14ac:dyDescent="0.2">
      <c r="B32" s="7" t="s">
        <v>3</v>
      </c>
      <c r="C32" s="7" t="s">
        <v>4</v>
      </c>
      <c r="D32" s="36">
        <v>25</v>
      </c>
      <c r="E32" s="36"/>
      <c r="F32" s="30">
        <v>42230</v>
      </c>
      <c r="G32" s="28" t="s">
        <v>28</v>
      </c>
      <c r="H32" s="39"/>
      <c r="I32" s="31"/>
    </row>
    <row r="33" spans="2:9" x14ac:dyDescent="0.2">
      <c r="B33" s="7" t="s">
        <v>52</v>
      </c>
      <c r="C33" s="7" t="s">
        <v>53</v>
      </c>
      <c r="D33" s="36">
        <v>25</v>
      </c>
      <c r="E33" s="36"/>
      <c r="F33" s="30">
        <v>42255</v>
      </c>
      <c r="G33" s="28" t="s">
        <v>46</v>
      </c>
      <c r="H33" s="38"/>
      <c r="I33" s="31"/>
    </row>
    <row r="34" spans="2:9" x14ac:dyDescent="0.2">
      <c r="B34" s="7" t="s">
        <v>9</v>
      </c>
      <c r="C34" s="7" t="s">
        <v>10</v>
      </c>
      <c r="D34" s="36">
        <v>100</v>
      </c>
      <c r="E34" s="36"/>
      <c r="F34" s="30">
        <v>42244</v>
      </c>
      <c r="G34" s="28" t="s">
        <v>28</v>
      </c>
      <c r="H34" s="39"/>
      <c r="I34" s="31"/>
    </row>
    <row r="35" spans="2:9" x14ac:dyDescent="0.2">
      <c r="B35" s="7" t="s">
        <v>7</v>
      </c>
      <c r="C35" s="7" t="s">
        <v>8</v>
      </c>
      <c r="D35" s="36">
        <v>40</v>
      </c>
      <c r="E35" s="36"/>
      <c r="F35" s="30">
        <v>42243</v>
      </c>
      <c r="G35" s="28" t="s">
        <v>46</v>
      </c>
      <c r="H35" s="38"/>
      <c r="I35" s="31"/>
    </row>
    <row r="36" spans="2:9" x14ac:dyDescent="0.2">
      <c r="D36" s="40">
        <f>SUM(D28:D35)</f>
        <v>425</v>
      </c>
      <c r="E36" s="6"/>
      <c r="F36" s="41"/>
    </row>
    <row r="37" spans="2:9" x14ac:dyDescent="0.2">
      <c r="H37" s="6"/>
    </row>
    <row r="38" spans="2:9" x14ac:dyDescent="0.2">
      <c r="C38" s="44" t="s">
        <v>61</v>
      </c>
      <c r="D38" s="45">
        <f>SUM(D14, D25, D36)</f>
        <v>9355</v>
      </c>
      <c r="F38" s="6"/>
      <c r="G38" s="6"/>
      <c r="H38" s="6"/>
    </row>
    <row r="39" spans="2:9" x14ac:dyDescent="0.2">
      <c r="C39" s="46"/>
      <c r="D39" s="47"/>
      <c r="F39" s="6"/>
      <c r="G39" s="6"/>
      <c r="H39" s="6"/>
    </row>
    <row r="40" spans="2:9" x14ac:dyDescent="0.2">
      <c r="F40" s="6"/>
      <c r="G40" s="6"/>
      <c r="H40" s="6"/>
    </row>
    <row r="42" spans="2:9" ht="26.25" x14ac:dyDescent="0.2">
      <c r="B42" s="65" t="s">
        <v>62</v>
      </c>
      <c r="C42" s="66"/>
      <c r="D42" s="66"/>
      <c r="E42" s="66"/>
      <c r="F42" s="66"/>
      <c r="G42" s="66"/>
      <c r="H42" s="67"/>
    </row>
    <row r="43" spans="2:9" x14ac:dyDescent="0.2">
      <c r="B43" s="13"/>
      <c r="C43" s="13"/>
      <c r="D43" s="48"/>
      <c r="E43" s="13"/>
      <c r="F43" s="49"/>
      <c r="G43" s="13"/>
      <c r="H43" s="13"/>
    </row>
    <row r="44" spans="2:9" x14ac:dyDescent="0.2">
      <c r="B44" s="33" t="s">
        <v>48</v>
      </c>
      <c r="C44" s="33" t="s">
        <v>2</v>
      </c>
      <c r="D44" s="34" t="s">
        <v>58</v>
      </c>
      <c r="E44" s="33" t="s">
        <v>54</v>
      </c>
      <c r="F44" s="33" t="s">
        <v>132</v>
      </c>
      <c r="G44" s="33" t="s">
        <v>78</v>
      </c>
      <c r="H44" s="33" t="s">
        <v>13</v>
      </c>
    </row>
    <row r="45" spans="2:9" x14ac:dyDescent="0.2">
      <c r="B45" s="50" t="s">
        <v>110</v>
      </c>
    </row>
    <row r="46" spans="2:9" x14ac:dyDescent="0.2">
      <c r="B46" s="7" t="s">
        <v>57</v>
      </c>
      <c r="C46" s="7" t="s">
        <v>59</v>
      </c>
      <c r="D46" s="36">
        <f>D38*0.1</f>
        <v>935.5</v>
      </c>
      <c r="E46" s="7" t="s">
        <v>63</v>
      </c>
      <c r="F46" s="7" t="s">
        <v>74</v>
      </c>
      <c r="G46" s="7" t="s">
        <v>74</v>
      </c>
      <c r="H46" s="7" t="s">
        <v>74</v>
      </c>
    </row>
    <row r="47" spans="2:9" x14ac:dyDescent="0.2">
      <c r="B47" s="7" t="s">
        <v>83</v>
      </c>
      <c r="C47" s="7" t="s">
        <v>84</v>
      </c>
      <c r="D47" s="36">
        <v>300</v>
      </c>
      <c r="E47" s="7"/>
      <c r="F47" s="7" t="s">
        <v>80</v>
      </c>
      <c r="G47" s="28">
        <v>42263</v>
      </c>
      <c r="H47" s="60" t="s">
        <v>134</v>
      </c>
    </row>
    <row r="48" spans="2:9" x14ac:dyDescent="0.2">
      <c r="B48" s="7" t="s">
        <v>93</v>
      </c>
      <c r="C48" s="7" t="s">
        <v>95</v>
      </c>
      <c r="D48" s="36">
        <v>40</v>
      </c>
      <c r="E48" s="7" t="s">
        <v>98</v>
      </c>
      <c r="F48" s="7" t="s">
        <v>80</v>
      </c>
      <c r="G48" s="28">
        <v>42263</v>
      </c>
      <c r="H48" s="60" t="s">
        <v>134</v>
      </c>
    </row>
    <row r="49" spans="2:10" x14ac:dyDescent="0.2">
      <c r="B49" s="7" t="s">
        <v>93</v>
      </c>
      <c r="C49" s="7" t="s">
        <v>94</v>
      </c>
      <c r="D49" s="36">
        <v>150</v>
      </c>
      <c r="E49" s="7" t="s">
        <v>98</v>
      </c>
      <c r="F49" s="7" t="s">
        <v>80</v>
      </c>
      <c r="G49" s="28">
        <v>42263</v>
      </c>
      <c r="H49" s="60" t="s">
        <v>134</v>
      </c>
    </row>
    <row r="50" spans="2:10" x14ac:dyDescent="0.2">
      <c r="B50" s="7" t="s">
        <v>89</v>
      </c>
      <c r="C50" s="7" t="s">
        <v>90</v>
      </c>
      <c r="D50" s="36">
        <v>1085</v>
      </c>
      <c r="E50" s="7"/>
      <c r="F50" s="7" t="s">
        <v>80</v>
      </c>
      <c r="G50" s="28">
        <v>42263</v>
      </c>
      <c r="H50" s="60" t="s">
        <v>134</v>
      </c>
    </row>
    <row r="51" spans="2:10" x14ac:dyDescent="0.2">
      <c r="B51" s="7" t="s">
        <v>120</v>
      </c>
      <c r="C51" s="7" t="s">
        <v>121</v>
      </c>
      <c r="D51" s="36">
        <v>28.93</v>
      </c>
      <c r="E51" s="7"/>
      <c r="F51" s="7" t="s">
        <v>74</v>
      </c>
      <c r="G51" s="7" t="s">
        <v>74</v>
      </c>
      <c r="H51" s="7" t="s">
        <v>122</v>
      </c>
    </row>
    <row r="52" spans="2:10" x14ac:dyDescent="0.2">
      <c r="B52" s="7" t="s">
        <v>130</v>
      </c>
      <c r="C52" s="7" t="s">
        <v>133</v>
      </c>
      <c r="D52" s="36">
        <v>35.979999999999997</v>
      </c>
      <c r="E52" s="7" t="s">
        <v>131</v>
      </c>
      <c r="F52" s="7" t="s">
        <v>80</v>
      </c>
      <c r="G52" s="28">
        <v>42268</v>
      </c>
      <c r="H52" s="51" t="s">
        <v>116</v>
      </c>
    </row>
    <row r="53" spans="2:10" x14ac:dyDescent="0.2">
      <c r="B53" s="13"/>
      <c r="C53" s="13"/>
      <c r="D53" s="40">
        <f>SUM(D46:D52)</f>
        <v>2575.41</v>
      </c>
      <c r="E53" s="13"/>
      <c r="F53" s="13"/>
      <c r="G53" s="13"/>
      <c r="H53" s="13"/>
    </row>
    <row r="54" spans="2:10" x14ac:dyDescent="0.2">
      <c r="B54" s="13"/>
      <c r="C54" s="13"/>
      <c r="D54" s="48"/>
      <c r="E54" s="13"/>
      <c r="F54" s="49"/>
      <c r="G54" s="13"/>
      <c r="H54" s="13"/>
    </row>
    <row r="55" spans="2:10" x14ac:dyDescent="0.2">
      <c r="B55" s="50" t="s">
        <v>79</v>
      </c>
    </row>
    <row r="56" spans="2:10" x14ac:dyDescent="0.2">
      <c r="B56" s="7" t="s">
        <v>50</v>
      </c>
      <c r="C56" s="7" t="s">
        <v>73</v>
      </c>
      <c r="D56" s="52">
        <v>1755</v>
      </c>
      <c r="E56" s="52" t="s">
        <v>145</v>
      </c>
      <c r="F56" s="7" t="s">
        <v>80</v>
      </c>
      <c r="G56" s="51" t="s">
        <v>116</v>
      </c>
      <c r="H56" s="51" t="s">
        <v>116</v>
      </c>
    </row>
    <row r="57" spans="2:10" x14ac:dyDescent="0.2">
      <c r="B57" s="7" t="s">
        <v>50</v>
      </c>
      <c r="C57" s="7" t="s">
        <v>111</v>
      </c>
      <c r="D57" s="52">
        <v>554.4</v>
      </c>
      <c r="E57" s="52" t="s">
        <v>145</v>
      </c>
      <c r="F57" s="7" t="s">
        <v>80</v>
      </c>
      <c r="G57" s="51" t="s">
        <v>116</v>
      </c>
      <c r="H57" s="51" t="s">
        <v>116</v>
      </c>
    </row>
    <row r="58" spans="2:10" x14ac:dyDescent="0.2">
      <c r="B58" s="7" t="s">
        <v>96</v>
      </c>
      <c r="C58" s="7" t="s">
        <v>97</v>
      </c>
      <c r="D58" s="36">
        <v>148.05000000000001</v>
      </c>
      <c r="E58" s="7" t="s">
        <v>98</v>
      </c>
      <c r="F58" s="7" t="s">
        <v>80</v>
      </c>
      <c r="G58" s="28">
        <v>42263</v>
      </c>
      <c r="H58" s="60" t="s">
        <v>134</v>
      </c>
      <c r="J58" s="50"/>
    </row>
    <row r="59" spans="2:10" x14ac:dyDescent="0.2">
      <c r="B59" s="7" t="s">
        <v>75</v>
      </c>
      <c r="C59" s="7" t="s">
        <v>76</v>
      </c>
      <c r="D59" s="36">
        <v>620</v>
      </c>
      <c r="E59" s="7"/>
      <c r="F59" s="7" t="s">
        <v>80</v>
      </c>
      <c r="G59" s="7" t="s">
        <v>74</v>
      </c>
      <c r="H59" s="7" t="s">
        <v>126</v>
      </c>
      <c r="J59" s="50"/>
    </row>
    <row r="60" spans="2:10" x14ac:dyDescent="0.2">
      <c r="B60" s="13"/>
      <c r="C60" s="13"/>
      <c r="D60" s="40">
        <f>SUM(D56:D59)</f>
        <v>3077.4500000000003</v>
      </c>
      <c r="E60" s="13"/>
      <c r="F60" s="13"/>
      <c r="G60" s="53"/>
      <c r="H60" s="53"/>
      <c r="I60" s="54"/>
      <c r="J60" s="50"/>
    </row>
    <row r="61" spans="2:10" ht="13.5" x14ac:dyDescent="0.2">
      <c r="B61" s="20"/>
      <c r="C61" s="13"/>
      <c r="D61" s="48"/>
      <c r="E61" s="13"/>
      <c r="F61" s="13"/>
      <c r="G61" s="53"/>
      <c r="H61" s="53"/>
      <c r="I61" s="54"/>
      <c r="J61" s="50"/>
    </row>
    <row r="62" spans="2:10" x14ac:dyDescent="0.2">
      <c r="B62" s="62" t="s">
        <v>106</v>
      </c>
      <c r="C62" s="62"/>
    </row>
    <row r="63" spans="2:10" x14ac:dyDescent="0.2">
      <c r="B63" s="33" t="s">
        <v>48</v>
      </c>
      <c r="C63" s="33" t="s">
        <v>2</v>
      </c>
      <c r="D63" s="34" t="s">
        <v>58</v>
      </c>
      <c r="E63" s="33" t="s">
        <v>54</v>
      </c>
      <c r="F63" s="33" t="s">
        <v>77</v>
      </c>
      <c r="G63" s="33" t="s">
        <v>78</v>
      </c>
      <c r="H63" s="33" t="s">
        <v>13</v>
      </c>
    </row>
    <row r="64" spans="2:10" x14ac:dyDescent="0.2">
      <c r="B64" s="7" t="s">
        <v>101</v>
      </c>
      <c r="C64" s="7" t="s">
        <v>102</v>
      </c>
      <c r="D64" s="36">
        <v>173.42</v>
      </c>
      <c r="E64" s="7" t="s">
        <v>119</v>
      </c>
      <c r="F64" s="7" t="s">
        <v>80</v>
      </c>
      <c r="G64" s="28">
        <v>42263</v>
      </c>
      <c r="H64" s="60" t="s">
        <v>134</v>
      </c>
    </row>
    <row r="65" spans="2:9" x14ac:dyDescent="0.2">
      <c r="B65" s="7" t="s">
        <v>103</v>
      </c>
      <c r="C65" s="7" t="s">
        <v>104</v>
      </c>
      <c r="D65" s="36">
        <v>24.54</v>
      </c>
      <c r="E65" s="7" t="s">
        <v>119</v>
      </c>
      <c r="F65" s="7" t="s">
        <v>80</v>
      </c>
      <c r="G65" s="28">
        <v>42263</v>
      </c>
      <c r="H65" s="60" t="s">
        <v>134</v>
      </c>
    </row>
    <row r="66" spans="2:9" x14ac:dyDescent="0.2">
      <c r="B66" s="7" t="s">
        <v>66</v>
      </c>
      <c r="C66" s="7" t="s">
        <v>99</v>
      </c>
      <c r="D66" s="36">
        <v>150</v>
      </c>
      <c r="E66" s="7" t="s">
        <v>119</v>
      </c>
      <c r="F66" s="7" t="s">
        <v>80</v>
      </c>
      <c r="G66" s="28">
        <v>42263</v>
      </c>
      <c r="H66" s="60" t="s">
        <v>134</v>
      </c>
    </row>
    <row r="67" spans="2:9" x14ac:dyDescent="0.2">
      <c r="B67" s="7" t="s">
        <v>64</v>
      </c>
      <c r="C67" s="10" t="s">
        <v>65</v>
      </c>
      <c r="D67" s="36">
        <v>233.69</v>
      </c>
      <c r="E67" s="7" t="s">
        <v>119</v>
      </c>
      <c r="F67" s="7" t="s">
        <v>80</v>
      </c>
      <c r="G67" s="28">
        <v>42263</v>
      </c>
      <c r="H67" s="60" t="s">
        <v>134</v>
      </c>
    </row>
    <row r="68" spans="2:9" x14ac:dyDescent="0.2">
      <c r="B68" s="7" t="s">
        <v>64</v>
      </c>
      <c r="C68" s="10" t="s">
        <v>105</v>
      </c>
      <c r="D68" s="36">
        <v>98.47</v>
      </c>
      <c r="E68" s="7" t="s">
        <v>119</v>
      </c>
      <c r="F68" s="7" t="s">
        <v>80</v>
      </c>
      <c r="G68" s="28">
        <v>42263</v>
      </c>
      <c r="H68" s="60" t="s">
        <v>134</v>
      </c>
    </row>
    <row r="69" spans="2:9" x14ac:dyDescent="0.2">
      <c r="B69" s="7" t="s">
        <v>100</v>
      </c>
      <c r="C69" s="7" t="s">
        <v>47</v>
      </c>
      <c r="D69" s="36">
        <v>137.80000000000001</v>
      </c>
      <c r="E69" s="7" t="s">
        <v>119</v>
      </c>
      <c r="F69" s="7" t="s">
        <v>80</v>
      </c>
      <c r="G69" s="28">
        <v>42263</v>
      </c>
      <c r="H69" s="60" t="s">
        <v>134</v>
      </c>
    </row>
    <row r="70" spans="2:9" x14ac:dyDescent="0.2">
      <c r="B70" s="13"/>
      <c r="C70" s="13"/>
      <c r="D70" s="40">
        <f>SUM(D64:D69)</f>
        <v>817.92000000000007</v>
      </c>
      <c r="E70" s="13"/>
      <c r="F70" s="53"/>
      <c r="G70" s="53"/>
      <c r="H70" s="53"/>
    </row>
    <row r="72" spans="2:9" x14ac:dyDescent="0.2">
      <c r="B72" s="50" t="s">
        <v>49</v>
      </c>
    </row>
    <row r="73" spans="2:9" x14ac:dyDescent="0.2">
      <c r="B73" s="33" t="s">
        <v>48</v>
      </c>
      <c r="C73" s="33" t="s">
        <v>2</v>
      </c>
      <c r="D73" s="34" t="s">
        <v>58</v>
      </c>
      <c r="E73" s="33" t="s">
        <v>54</v>
      </c>
      <c r="F73" s="33" t="s">
        <v>77</v>
      </c>
      <c r="G73" s="33" t="s">
        <v>78</v>
      </c>
      <c r="H73" s="33" t="s">
        <v>13</v>
      </c>
    </row>
    <row r="74" spans="2:9" x14ac:dyDescent="0.2">
      <c r="B74" s="7" t="s">
        <v>85</v>
      </c>
      <c r="C74" s="7" t="s">
        <v>67</v>
      </c>
      <c r="D74" s="36">
        <v>800</v>
      </c>
      <c r="E74" s="7" t="s">
        <v>119</v>
      </c>
      <c r="F74" s="7" t="s">
        <v>80</v>
      </c>
      <c r="G74" s="28">
        <v>42263</v>
      </c>
      <c r="H74" s="60" t="s">
        <v>134</v>
      </c>
    </row>
    <row r="75" spans="2:9" x14ac:dyDescent="0.2">
      <c r="B75" s="7" t="s">
        <v>68</v>
      </c>
      <c r="C75" s="7" t="s">
        <v>86</v>
      </c>
      <c r="D75" s="36">
        <v>400</v>
      </c>
      <c r="E75" s="7" t="s">
        <v>119</v>
      </c>
      <c r="F75" s="7" t="s">
        <v>80</v>
      </c>
      <c r="G75" s="28">
        <v>42263</v>
      </c>
      <c r="H75" s="60" t="s">
        <v>134</v>
      </c>
    </row>
    <row r="76" spans="2:9" x14ac:dyDescent="0.2">
      <c r="B76" s="7" t="s">
        <v>69</v>
      </c>
      <c r="C76" s="7"/>
      <c r="D76" s="36">
        <v>200</v>
      </c>
      <c r="E76" s="7" t="s">
        <v>119</v>
      </c>
      <c r="F76" s="7" t="s">
        <v>80</v>
      </c>
      <c r="G76" s="28">
        <v>42263</v>
      </c>
      <c r="H76" s="60" t="s">
        <v>134</v>
      </c>
    </row>
    <row r="77" spans="2:9" x14ac:dyDescent="0.2">
      <c r="B77" s="7" t="s">
        <v>70</v>
      </c>
      <c r="C77" s="7" t="s">
        <v>128</v>
      </c>
      <c r="D77" s="36">
        <v>150</v>
      </c>
      <c r="E77" s="7" t="s">
        <v>119</v>
      </c>
      <c r="F77" s="7" t="s">
        <v>80</v>
      </c>
      <c r="G77" s="28">
        <v>42263</v>
      </c>
      <c r="H77" s="60" t="s">
        <v>134</v>
      </c>
    </row>
    <row r="78" spans="2:9" x14ac:dyDescent="0.2">
      <c r="B78" s="7" t="s">
        <v>71</v>
      </c>
      <c r="C78" s="7" t="s">
        <v>108</v>
      </c>
      <c r="D78" s="36">
        <v>150</v>
      </c>
      <c r="E78" s="7" t="s">
        <v>119</v>
      </c>
      <c r="F78" s="7" t="s">
        <v>80</v>
      </c>
      <c r="G78" s="28">
        <v>42263</v>
      </c>
      <c r="H78" s="60" t="s">
        <v>134</v>
      </c>
    </row>
    <row r="79" spans="2:9" x14ac:dyDescent="0.2">
      <c r="B79" s="7" t="s">
        <v>72</v>
      </c>
      <c r="C79" s="7" t="s">
        <v>129</v>
      </c>
      <c r="D79" s="36">
        <v>150</v>
      </c>
      <c r="E79" s="7" t="s">
        <v>119</v>
      </c>
      <c r="F79" s="7" t="s">
        <v>80</v>
      </c>
      <c r="G79" s="28">
        <v>42263</v>
      </c>
      <c r="H79" s="60" t="s">
        <v>134</v>
      </c>
    </row>
    <row r="80" spans="2:9" x14ac:dyDescent="0.2">
      <c r="B80" s="13"/>
      <c r="C80" s="13"/>
      <c r="D80" s="40">
        <f>SUM(D74:D79)</f>
        <v>1850</v>
      </c>
      <c r="E80" s="53"/>
      <c r="F80" s="55"/>
      <c r="G80" s="53"/>
      <c r="H80" s="53"/>
      <c r="I80" s="54"/>
    </row>
    <row r="81" spans="2:9" x14ac:dyDescent="0.2">
      <c r="B81" s="13"/>
      <c r="C81" s="13"/>
      <c r="D81" s="48"/>
      <c r="E81" s="53"/>
      <c r="F81" s="55"/>
      <c r="G81" s="53"/>
      <c r="H81" s="53"/>
      <c r="I81" s="54"/>
    </row>
    <row r="82" spans="2:9" x14ac:dyDescent="0.2">
      <c r="B82" s="50" t="s">
        <v>146</v>
      </c>
    </row>
    <row r="83" spans="2:9" x14ac:dyDescent="0.2">
      <c r="B83" s="33" t="s">
        <v>48</v>
      </c>
      <c r="C83" s="33" t="s">
        <v>2</v>
      </c>
      <c r="D83" s="34" t="s">
        <v>58</v>
      </c>
      <c r="E83" s="33" t="s">
        <v>54</v>
      </c>
      <c r="F83" s="33" t="s">
        <v>77</v>
      </c>
      <c r="G83" s="33" t="s">
        <v>78</v>
      </c>
      <c r="H83" s="33" t="s">
        <v>13</v>
      </c>
    </row>
    <row r="84" spans="2:9" x14ac:dyDescent="0.2">
      <c r="B84" s="10" t="s">
        <v>136</v>
      </c>
      <c r="C84" s="7" t="s">
        <v>135</v>
      </c>
      <c r="D84" s="36">
        <v>250</v>
      </c>
      <c r="E84" s="7"/>
      <c r="F84" s="7" t="s">
        <v>80</v>
      </c>
      <c r="G84" s="28">
        <v>42272</v>
      </c>
      <c r="H84" s="51" t="s">
        <v>116</v>
      </c>
    </row>
    <row r="85" spans="2:9" x14ac:dyDescent="0.2">
      <c r="B85" s="10" t="s">
        <v>138</v>
      </c>
      <c r="C85" s="7" t="s">
        <v>137</v>
      </c>
      <c r="D85" s="36">
        <v>250</v>
      </c>
      <c r="E85" s="7"/>
      <c r="F85" s="7" t="s">
        <v>80</v>
      </c>
      <c r="G85" s="28">
        <v>42272</v>
      </c>
      <c r="H85" s="51" t="s">
        <v>116</v>
      </c>
    </row>
    <row r="86" spans="2:9" x14ac:dyDescent="0.2">
      <c r="B86" s="7" t="s">
        <v>139</v>
      </c>
      <c r="C86" s="7" t="s">
        <v>140</v>
      </c>
      <c r="D86" s="36">
        <v>230</v>
      </c>
      <c r="E86" s="7"/>
      <c r="F86" s="7" t="s">
        <v>80</v>
      </c>
      <c r="G86" s="28">
        <v>42272</v>
      </c>
      <c r="H86" s="51" t="s">
        <v>116</v>
      </c>
    </row>
    <row r="87" spans="2:9" x14ac:dyDescent="0.2">
      <c r="B87" s="7" t="s">
        <v>16</v>
      </c>
      <c r="C87" s="7" t="s">
        <v>147</v>
      </c>
      <c r="D87" s="36">
        <v>300.3</v>
      </c>
      <c r="E87" s="7"/>
      <c r="F87" s="7" t="s">
        <v>80</v>
      </c>
      <c r="G87" s="51" t="s">
        <v>116</v>
      </c>
      <c r="H87" s="51" t="s">
        <v>116</v>
      </c>
    </row>
    <row r="88" spans="2:9" x14ac:dyDescent="0.2">
      <c r="B88" s="13"/>
      <c r="C88" s="13"/>
      <c r="D88" s="40">
        <f>SUM(D84:D87)</f>
        <v>1030.3</v>
      </c>
      <c r="E88" s="53"/>
      <c r="F88" s="55"/>
      <c r="G88" s="53"/>
      <c r="H88" s="53"/>
      <c r="I88" s="54"/>
    </row>
    <row r="89" spans="2:9" x14ac:dyDescent="0.2">
      <c r="B89" s="13"/>
      <c r="C89" s="13"/>
      <c r="D89" s="48"/>
      <c r="E89" s="53"/>
      <c r="F89" s="55"/>
      <c r="G89" s="53"/>
      <c r="H89" s="53"/>
      <c r="I89" s="54"/>
    </row>
    <row r="90" spans="2:9" x14ac:dyDescent="0.2">
      <c r="C90" s="44" t="s">
        <v>81</v>
      </c>
      <c r="D90" s="45">
        <f>SUM(D53, D60, D70, D80, D88)</f>
        <v>9351.08</v>
      </c>
      <c r="I90" s="54"/>
    </row>
    <row r="91" spans="2:9" x14ac:dyDescent="0.2">
      <c r="C91" s="46"/>
      <c r="D91" s="47"/>
      <c r="I91" s="54"/>
    </row>
    <row r="92" spans="2:9" x14ac:dyDescent="0.2">
      <c r="C92" s="56"/>
      <c r="D92" s="57"/>
      <c r="E92" s="58"/>
      <c r="I92" s="54"/>
    </row>
    <row r="93" spans="2:9" ht="15.75" x14ac:dyDescent="0.2">
      <c r="C93" s="59" t="s">
        <v>51</v>
      </c>
      <c r="D93" s="59">
        <f>D38-D90</f>
        <v>3.9200000000000728</v>
      </c>
    </row>
    <row r="98" spans="2:9" x14ac:dyDescent="0.2">
      <c r="B98" s="13"/>
      <c r="C98" s="13"/>
      <c r="D98" s="48"/>
      <c r="E98" s="53"/>
      <c r="F98" s="55"/>
      <c r="G98" s="53"/>
      <c r="H98" s="53"/>
      <c r="I98" s="54"/>
    </row>
  </sheetData>
  <sortState ref="B6:H13">
    <sortCondition descending="1" ref="D6:D13"/>
  </sortState>
  <mergeCells count="3">
    <mergeCell ref="B62:C62"/>
    <mergeCell ref="B2:H2"/>
    <mergeCell ref="B42:H42"/>
  </mergeCells>
  <conditionalFormatting sqref="C23">
    <cfRule type="duplicateValues" dxfId="0" priority="12"/>
  </conditionalFormatting>
  <printOptions horizontalCentered="1"/>
  <pageMargins left="0.5" right="0.5" top="0.5" bottom="0.5" header="0.25" footer="0.3"/>
  <pageSetup scale="60" orientation="portrait" r:id="rId1"/>
  <headerFooter>
    <oddHeader>&amp;C&amp;"-,Bold"&amp;12ADAMS MORGAN DAY 2015 BUDGET&amp;R&amp;"-,Bold"As of &amp;D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I28"/>
  <sheetViews>
    <sheetView zoomScale="90" zoomScaleNormal="90" workbookViewId="0">
      <selection activeCell="E28" sqref="E28"/>
    </sheetView>
  </sheetViews>
  <sheetFormatPr defaultRowHeight="12.75" x14ac:dyDescent="0.2"/>
  <cols>
    <col min="1" max="1" width="9.33203125" style="1"/>
    <col min="2" max="2" width="24.5" style="2" bestFit="1" customWidth="1"/>
    <col min="3" max="3" width="23.1640625" style="2" bestFit="1" customWidth="1"/>
    <col min="4" max="4" width="10.33203125" style="3" bestFit="1" customWidth="1"/>
    <col min="5" max="5" width="8.83203125" style="3" bestFit="1" customWidth="1"/>
    <col min="6" max="6" width="9.33203125" style="1"/>
    <col min="7" max="7" width="23.6640625" style="1" bestFit="1" customWidth="1"/>
    <col min="8" max="8" width="9.33203125" style="1"/>
    <col min="9" max="9" width="56.6640625" style="1" bestFit="1" customWidth="1"/>
    <col min="10" max="16384" width="9.33203125" style="1"/>
  </cols>
  <sheetData>
    <row r="2" spans="2:9" ht="23.25" x14ac:dyDescent="0.2">
      <c r="B2" s="68" t="s">
        <v>117</v>
      </c>
      <c r="C2" s="69"/>
      <c r="D2" s="69"/>
      <c r="E2" s="69"/>
    </row>
    <row r="3" spans="2:9" ht="15" x14ac:dyDescent="0.2">
      <c r="B3" s="13"/>
      <c r="C3" s="13"/>
      <c r="D3" s="14"/>
      <c r="E3" s="15"/>
      <c r="F3" s="21"/>
      <c r="G3" s="17"/>
      <c r="I3" s="6"/>
    </row>
    <row r="4" spans="2:9" ht="15" x14ac:dyDescent="0.2">
      <c r="B4" s="62" t="s">
        <v>106</v>
      </c>
      <c r="C4" s="62"/>
      <c r="F4" s="23"/>
      <c r="I4" s="6"/>
    </row>
    <row r="5" spans="2:9" ht="15" x14ac:dyDescent="0.2">
      <c r="B5" s="4" t="s">
        <v>48</v>
      </c>
      <c r="C5" s="4" t="s">
        <v>2</v>
      </c>
      <c r="D5" s="5" t="s">
        <v>58</v>
      </c>
      <c r="E5" s="4" t="s">
        <v>77</v>
      </c>
      <c r="F5" s="23"/>
    </row>
    <row r="6" spans="2:9" ht="15" x14ac:dyDescent="0.2">
      <c r="B6" s="7" t="s">
        <v>101</v>
      </c>
      <c r="C6" s="7" t="s">
        <v>102</v>
      </c>
      <c r="D6" s="8">
        <v>173.42</v>
      </c>
      <c r="E6" s="9" t="s">
        <v>80</v>
      </c>
      <c r="F6" s="23"/>
      <c r="I6" s="6"/>
    </row>
    <row r="7" spans="2:9" ht="15" x14ac:dyDescent="0.2">
      <c r="B7" s="7" t="s">
        <v>103</v>
      </c>
      <c r="C7" s="7" t="s">
        <v>104</v>
      </c>
      <c r="D7" s="8">
        <v>24.54</v>
      </c>
      <c r="E7" s="9" t="s">
        <v>80</v>
      </c>
      <c r="F7" s="23"/>
      <c r="I7" s="6"/>
    </row>
    <row r="8" spans="2:9" ht="15" x14ac:dyDescent="0.2">
      <c r="B8" s="7" t="s">
        <v>66</v>
      </c>
      <c r="C8" s="7" t="s">
        <v>99</v>
      </c>
      <c r="D8" s="8">
        <v>150</v>
      </c>
      <c r="E8" s="9" t="s">
        <v>80</v>
      </c>
      <c r="F8" s="23"/>
    </row>
    <row r="9" spans="2:9" ht="15" x14ac:dyDescent="0.2">
      <c r="B9" s="7" t="s">
        <v>64</v>
      </c>
      <c r="C9" s="7" t="s">
        <v>65</v>
      </c>
      <c r="D9" s="8">
        <v>233.69</v>
      </c>
      <c r="E9" s="9" t="s">
        <v>80</v>
      </c>
      <c r="F9" s="23"/>
    </row>
    <row r="10" spans="2:9" ht="15" x14ac:dyDescent="0.2">
      <c r="B10" s="7" t="s">
        <v>64</v>
      </c>
      <c r="C10" s="7" t="s">
        <v>105</v>
      </c>
      <c r="D10" s="8">
        <v>98.47</v>
      </c>
      <c r="E10" s="9" t="s">
        <v>80</v>
      </c>
      <c r="F10" s="23"/>
    </row>
    <row r="11" spans="2:9" ht="15" x14ac:dyDescent="0.2">
      <c r="B11" s="7" t="s">
        <v>100</v>
      </c>
      <c r="C11" s="7" t="s">
        <v>47</v>
      </c>
      <c r="D11" s="8">
        <v>137.80000000000001</v>
      </c>
      <c r="E11" s="9" t="s">
        <v>80</v>
      </c>
      <c r="F11" s="23"/>
      <c r="I11" s="6"/>
    </row>
    <row r="12" spans="2:9" ht="15" x14ac:dyDescent="0.2">
      <c r="B12" s="13"/>
      <c r="C12" s="13"/>
      <c r="D12" s="11">
        <f>SUM(D6:D11)</f>
        <v>817.92000000000007</v>
      </c>
      <c r="E12" s="18"/>
      <c r="F12" s="23"/>
      <c r="I12" s="6"/>
    </row>
    <row r="13" spans="2:9" ht="15" x14ac:dyDescent="0.2">
      <c r="F13" s="23"/>
      <c r="I13" s="6"/>
    </row>
    <row r="14" spans="2:9" ht="15" x14ac:dyDescent="0.2">
      <c r="B14" s="16" t="s">
        <v>49</v>
      </c>
      <c r="F14" s="23"/>
      <c r="I14" s="6"/>
    </row>
    <row r="15" spans="2:9" ht="15" x14ac:dyDescent="0.2">
      <c r="B15" s="4" t="s">
        <v>48</v>
      </c>
      <c r="C15" s="4" t="s">
        <v>2</v>
      </c>
      <c r="D15" s="5" t="s">
        <v>58</v>
      </c>
      <c r="E15" s="4" t="s">
        <v>77</v>
      </c>
      <c r="F15" s="23"/>
    </row>
    <row r="16" spans="2:9" ht="15" x14ac:dyDescent="0.2">
      <c r="B16" s="7" t="s">
        <v>85</v>
      </c>
      <c r="C16" s="7" t="s">
        <v>67</v>
      </c>
      <c r="D16" s="8">
        <v>800</v>
      </c>
      <c r="E16" s="9" t="s">
        <v>80</v>
      </c>
      <c r="F16" s="23"/>
      <c r="I16" s="6"/>
    </row>
    <row r="17" spans="2:9" ht="15" x14ac:dyDescent="0.2">
      <c r="B17" s="7" t="s">
        <v>68</v>
      </c>
      <c r="C17" s="7" t="s">
        <v>86</v>
      </c>
      <c r="D17" s="8">
        <v>400</v>
      </c>
      <c r="E17" s="9" t="s">
        <v>80</v>
      </c>
      <c r="F17" s="23"/>
      <c r="I17" s="6"/>
    </row>
    <row r="18" spans="2:9" ht="15" x14ac:dyDescent="0.2">
      <c r="B18" s="7" t="s">
        <v>69</v>
      </c>
      <c r="C18" s="7"/>
      <c r="D18" s="8">
        <v>200</v>
      </c>
      <c r="E18" s="9" t="s">
        <v>80</v>
      </c>
      <c r="F18" s="23"/>
    </row>
    <row r="19" spans="2:9" ht="15" x14ac:dyDescent="0.2">
      <c r="B19" s="7" t="s">
        <v>70</v>
      </c>
      <c r="C19" s="7" t="s">
        <v>107</v>
      </c>
      <c r="D19" s="8">
        <v>150</v>
      </c>
      <c r="E19" s="9" t="s">
        <v>80</v>
      </c>
      <c r="F19" s="23"/>
    </row>
    <row r="20" spans="2:9" ht="15" x14ac:dyDescent="0.2">
      <c r="B20" s="7" t="s">
        <v>71</v>
      </c>
      <c r="C20" s="7" t="s">
        <v>108</v>
      </c>
      <c r="D20" s="8">
        <v>150</v>
      </c>
      <c r="E20" s="9" t="s">
        <v>80</v>
      </c>
      <c r="F20" s="23"/>
    </row>
    <row r="21" spans="2:9" ht="15" x14ac:dyDescent="0.2">
      <c r="B21" s="7" t="s">
        <v>72</v>
      </c>
      <c r="C21" s="7" t="s">
        <v>109</v>
      </c>
      <c r="D21" s="8">
        <v>150</v>
      </c>
      <c r="E21" s="9" t="s">
        <v>80</v>
      </c>
      <c r="F21" s="23"/>
    </row>
    <row r="22" spans="2:9" ht="15" x14ac:dyDescent="0.2">
      <c r="B22" s="13"/>
      <c r="C22" s="13"/>
      <c r="D22" s="11">
        <f>SUM(D16:D21)</f>
        <v>1850</v>
      </c>
      <c r="E22" s="19"/>
      <c r="F22" s="21"/>
    </row>
    <row r="23" spans="2:9" ht="15.75" thickBot="1" x14ac:dyDescent="0.25">
      <c r="B23" s="13"/>
      <c r="C23" s="13"/>
      <c r="D23" s="14"/>
      <c r="E23" s="1"/>
      <c r="F23" s="21"/>
    </row>
    <row r="24" spans="2:9" ht="15.75" thickBot="1" x14ac:dyDescent="0.25">
      <c r="B24" s="13"/>
      <c r="C24" s="25" t="s">
        <v>118</v>
      </c>
      <c r="D24" s="26">
        <v>2667.92</v>
      </c>
      <c r="F24" s="23"/>
    </row>
    <row r="25" spans="2:9" ht="15" x14ac:dyDescent="0.2">
      <c r="B25" s="13"/>
      <c r="C25" s="13"/>
      <c r="F25" s="23"/>
    </row>
    <row r="26" spans="2:9" ht="15" x14ac:dyDescent="0.2">
      <c r="B26" s="13"/>
      <c r="C26" s="13"/>
      <c r="F26" s="23"/>
    </row>
    <row r="27" spans="2:9" ht="15" x14ac:dyDescent="0.2">
      <c r="F27" s="23"/>
    </row>
    <row r="28" spans="2:9" ht="15" x14ac:dyDescent="0.2">
      <c r="B28" s="24"/>
      <c r="C28" s="24"/>
      <c r="D28" s="22"/>
      <c r="E28" s="22"/>
      <c r="F28" s="23"/>
    </row>
  </sheetData>
  <mergeCells count="2">
    <mergeCell ref="B4:C4"/>
    <mergeCell ref="B2:E2"/>
  </mergeCells>
  <printOptions horizontalCentered="1"/>
  <pageMargins left="1" right="1" top="1" bottom="0.5" header="0.75" footer="0.3"/>
  <pageSetup orientation="portrait" r:id="rId1"/>
  <headerFooter>
    <oddHeader>&amp;C&amp;"-,Bold"&amp;12ADAMS MORGAN DAY 2015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Master Budget</vt:lpstr>
      <vt:lpstr>Songbyrd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Dreckshage</dc:creator>
  <cp:lastModifiedBy>Emily Dreckshage</cp:lastModifiedBy>
  <cp:lastPrinted>2015-09-29T21:54:00Z</cp:lastPrinted>
  <dcterms:created xsi:type="dcterms:W3CDTF">2015-08-31T17:04:06Z</dcterms:created>
  <dcterms:modified xsi:type="dcterms:W3CDTF">2015-10-05T13:59:03Z</dcterms:modified>
</cp:coreProperties>
</file>